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4\"/>
    </mc:Choice>
  </mc:AlternateContent>
  <bookViews>
    <workbookView xWindow="360" yWindow="120" windowWidth="11340" windowHeight="5520"/>
  </bookViews>
  <sheets>
    <sheet name="Model" sheetId="1" r:id="rId1"/>
    <sheet name="Model_STS" sheetId="4" state="veryHidden" r:id="rId2"/>
    <sheet name="STS_1" sheetId="5" r:id="rId3"/>
  </sheets>
  <definedNames>
    <definedName name="Available">Model!$D$25:$D$28</definedName>
    <definedName name="ChartData" localSheetId="2">STS_1!$K$5:$K$13</definedName>
    <definedName name="Decisions">Model!$B$19:$B$22</definedName>
    <definedName name="InputValues" localSheetId="2">STS_1!$A$5:$A$13</definedName>
    <definedName name="OutputAddresses" localSheetId="2">STS_1!$B$4:$C$4</definedName>
    <definedName name="OutputValues" localSheetId="2">STS_1!$B$5:$C$13</definedName>
    <definedName name="Profit">Model!$B$34</definedName>
    <definedName name="solver_adj" localSheetId="0" hidden="1">Model!$B$19:$B$22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Model!$B$25:$B$28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1</definedName>
    <definedName name="solver_nwt" localSheetId="0" hidden="1">1</definedName>
    <definedName name="solver_ofx" localSheetId="0" hidden="1">2</definedName>
    <definedName name="solver_opt" localSheetId="0" hidden="1">Model!$B$34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1</definedName>
    <definedName name="solver_reo" localSheetId="0" hidden="1">2</definedName>
    <definedName name="solver_rep" localSheetId="0" hidden="1">2</definedName>
    <definedName name="solver_rhs1" localSheetId="0" hidden="1">Available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0.0005</definedName>
    <definedName name="solver_typ" localSheetId="0" hidden="1">1</definedName>
    <definedName name="solver_val" localSheetId="0" hidden="1">0</definedName>
    <definedName name="solver_ver" localSheetId="0" hidden="1">2</definedName>
    <definedName name="Used">Model!$B$25:$B$28</definedName>
  </definedNames>
  <calcPr calcId="152511" iterate="1"/>
</workbook>
</file>

<file path=xl/calcChain.xml><?xml version="1.0" encoding="utf-8"?>
<calcChain xmlns="http://schemas.openxmlformats.org/spreadsheetml/2006/main">
  <c r="K1" i="5" l="1"/>
  <c r="K11" i="5"/>
  <c r="K10" i="5"/>
  <c r="K7" i="5"/>
  <c r="K6" i="5"/>
  <c r="J4" i="5"/>
  <c r="K13" i="5" s="1"/>
  <c r="B28" i="1"/>
  <c r="B31" i="1" s="1"/>
  <c r="B32" i="1"/>
  <c r="B33" i="1"/>
  <c r="B27" i="1"/>
  <c r="D27" i="1"/>
  <c r="B25" i="1"/>
  <c r="B26" i="1"/>
  <c r="D28" i="1"/>
  <c r="K8" i="5" l="1"/>
  <c r="K12" i="5"/>
  <c r="K5" i="5"/>
  <c r="K9" i="5"/>
  <c r="B34" i="1"/>
</calcChain>
</file>

<file path=xl/comments1.xml><?xml version="1.0" encoding="utf-8"?>
<comments xmlns="http://schemas.openxmlformats.org/spreadsheetml/2006/main">
  <authors>
    <author xml:space="preserve"> Chris Albright</author>
  </authors>
  <commentList>
    <comment ref="B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2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3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</commentList>
</comments>
</file>

<file path=xl/sharedStrings.xml><?xml version="1.0" encoding="utf-8"?>
<sst xmlns="http://schemas.openxmlformats.org/spreadsheetml/2006/main" count="52" uniqueCount="39">
  <si>
    <t>Unit selling prices</t>
  </si>
  <si>
    <t>A</t>
  </si>
  <si>
    <t>B</t>
  </si>
  <si>
    <t>Requirements per unit to produce</t>
  </si>
  <si>
    <t>Hours, line 1</t>
  </si>
  <si>
    <t>Hours, line 2</t>
  </si>
  <si>
    <t>Raw material</t>
  </si>
  <si>
    <t>Units of A</t>
  </si>
  <si>
    <t>Unit cost, raw material</t>
  </si>
  <si>
    <t>Hours, line 1, per unit of raw material</t>
  </si>
  <si>
    <t>Decisions</t>
  </si>
  <si>
    <t>Product A produced</t>
  </si>
  <si>
    <t>Product B produced</t>
  </si>
  <si>
    <t>Raw material purchased</t>
  </si>
  <si>
    <t>Raw material produced</t>
  </si>
  <si>
    <t>Constraints on usage</t>
  </si>
  <si>
    <t>Units, product A</t>
  </si>
  <si>
    <t>Revenues, costs</t>
  </si>
  <si>
    <t>Used</t>
  </si>
  <si>
    <t>Available</t>
  </si>
  <si>
    <t>&lt;=</t>
  </si>
  <si>
    <t>Revenue from A</t>
  </si>
  <si>
    <t>Revenue from B</t>
  </si>
  <si>
    <t>Cost of raw material</t>
  </si>
  <si>
    <t>Profit</t>
  </si>
  <si>
    <t>$B$14</t>
  </si>
  <si>
    <t>$B$21:$B$22</t>
  </si>
  <si>
    <t>Production of two products</t>
  </si>
  <si>
    <t>Range names used:</t>
  </si>
  <si>
    <t>=Model!$D$25:$D$28</t>
  </si>
  <si>
    <t>=Model!$B$19:$B$22</t>
  </si>
  <si>
    <t>=Model!$B$34</t>
  </si>
  <si>
    <t>=Model!$B$25:$B$28</t>
  </si>
  <si>
    <t>Unit cost raw material</t>
  </si>
  <si>
    <t>Oneway analysis for Solver model in Model worksheet</t>
  </si>
  <si>
    <t>Unit cost raw material (cell $B$14) values along side, output cell(s) along top</t>
  </si>
  <si>
    <t>Decisions_3</t>
  </si>
  <si>
    <t>Decisions_4</t>
  </si>
  <si>
    <t>Data for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</si>
</sst>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;\-&quot;$&quot;#,##0"/>
    <numFmt numFmtId="165" formatCode="&quot;$&quot;#,##0.00;\-&quot;$&quot;#,##0.00"/>
  </numFmts>
  <fonts count="6" x14ac:knownFonts="1">
    <font>
      <sz val="11"/>
      <name val="Calibri"/>
      <family val="2"/>
    </font>
    <font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0"/>
      <name val="Arial"/>
      <family val="2"/>
    </font>
    <font>
      <sz val="10"/>
      <color rgb="FFFFFFFF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NumberFormat="1" applyFont="1"/>
    <xf numFmtId="0" fontId="3" fillId="0" borderId="0" xfId="0" applyFont="1" applyAlignment="1">
      <alignment horizontal="right"/>
    </xf>
    <xf numFmtId="0" fontId="3" fillId="0" borderId="0" xfId="0" applyNumberFormat="1" applyFont="1" applyAlignment="1">
      <alignment horizontal="left"/>
    </xf>
    <xf numFmtId="164" fontId="3" fillId="2" borderId="0" xfId="0" applyNumberFormat="1" applyFont="1" applyFill="1" applyBorder="1"/>
    <xf numFmtId="0" fontId="3" fillId="0" borderId="0" xfId="0" applyFont="1" applyAlignment="1">
      <alignment horizontal="left"/>
    </xf>
    <xf numFmtId="0" fontId="3" fillId="0" borderId="0" xfId="0" quotePrefix="1" applyFont="1" applyAlignment="1">
      <alignment horizontal="left"/>
    </xf>
    <xf numFmtId="0" fontId="3" fillId="2" borderId="0" xfId="0" applyFont="1" applyFill="1" applyBorder="1"/>
    <xf numFmtId="0" fontId="3" fillId="3" borderId="0" xfId="0" applyFont="1" applyFill="1" applyBorder="1"/>
    <xf numFmtId="0" fontId="3" fillId="0" borderId="0" xfId="0" applyFont="1" applyAlignment="1">
      <alignment horizontal="center"/>
    </xf>
    <xf numFmtId="164" fontId="3" fillId="0" borderId="0" xfId="0" applyNumberFormat="1" applyFont="1"/>
    <xf numFmtId="164" fontId="3" fillId="4" borderId="0" xfId="0" applyNumberFormat="1" applyFont="1" applyFill="1" applyBorder="1"/>
    <xf numFmtId="49" fontId="0" fillId="0" borderId="0" xfId="0" applyNumberFormat="1"/>
    <xf numFmtId="0" fontId="4" fillId="0" borderId="0" xfId="0" applyFont="1"/>
    <xf numFmtId="0" fontId="0" fillId="0" borderId="0" xfId="0" applyAlignment="1">
      <alignment horizontal="right" textRotation="90"/>
    </xf>
    <xf numFmtId="0" fontId="0" fillId="5" borderId="0" xfId="0" applyFill="1" applyAlignment="1">
      <alignment horizontal="right" textRotation="90"/>
    </xf>
    <xf numFmtId="0" fontId="5" fillId="0" borderId="0" xfId="0" applyFont="1"/>
    <xf numFmtId="0" fontId="0" fillId="0" borderId="1" xfId="0" applyNumberFormat="1" applyBorder="1"/>
    <xf numFmtId="0" fontId="0" fillId="0" borderId="2" xfId="0" applyNumberFormat="1" applyBorder="1"/>
    <xf numFmtId="0" fontId="0" fillId="0" borderId="3" xfId="0" applyNumberFormat="1" applyBorder="1"/>
    <xf numFmtId="0" fontId="0" fillId="0" borderId="4" xfId="0" applyNumberFormat="1" applyBorder="1"/>
    <xf numFmtId="0" fontId="0" fillId="0" borderId="5" xfId="0" applyNumberFormat="1" applyBorder="1"/>
    <xf numFmtId="0" fontId="0" fillId="0" borderId="6" xfId="0" applyNumberFormat="1" applyBorder="1"/>
    <xf numFmtId="0" fontId="0" fillId="0" borderId="4" xfId="0" applyNumberFormat="1" applyFill="1" applyBorder="1"/>
    <xf numFmtId="165" fontId="0" fillId="0" borderId="0" xfId="0" applyNumberFormat="1"/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STS_1!$K$1</c:f>
          <c:strCache>
            <c:ptCount val="1"/>
            <c:pt idx="0">
              <c:v>Sensitivity of Decisions_3 to Unit cost raw material</c:v>
            </c:pt>
          </c:strCache>
        </c:strRef>
      </c:tx>
      <c:layout/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numRef>
              <c:f>STS_1!$A$5:$A$13</c:f>
              <c:numCache>
                <c:formatCode>"$"#,##0.00;\-"$"#,##0.00</c:formatCode>
                <c:ptCount val="9"/>
                <c:pt idx="0">
                  <c:v>5</c:v>
                </c:pt>
                <c:pt idx="1">
                  <c:v>5.25</c:v>
                </c:pt>
                <c:pt idx="2">
                  <c:v>5.5</c:v>
                </c:pt>
                <c:pt idx="3">
                  <c:v>5.75</c:v>
                </c:pt>
                <c:pt idx="4">
                  <c:v>6</c:v>
                </c:pt>
                <c:pt idx="5">
                  <c:v>6.25</c:v>
                </c:pt>
                <c:pt idx="6">
                  <c:v>6.5</c:v>
                </c:pt>
                <c:pt idx="7">
                  <c:v>6.75</c:v>
                </c:pt>
                <c:pt idx="8">
                  <c:v>7</c:v>
                </c:pt>
              </c:numCache>
            </c:numRef>
          </c:cat>
          <c:val>
            <c:numRef>
              <c:f>STS_1!$K$5:$K$13</c:f>
              <c:numCache>
                <c:formatCode>General</c:formatCode>
                <c:ptCount val="9"/>
                <c:pt idx="0">
                  <c:v>1150</c:v>
                </c:pt>
                <c:pt idx="1">
                  <c:v>1150</c:v>
                </c:pt>
                <c:pt idx="2">
                  <c:v>1150</c:v>
                </c:pt>
                <c:pt idx="3">
                  <c:v>350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2978608"/>
        <c:axId val="442979000"/>
      </c:lineChart>
      <c:catAx>
        <c:axId val="442978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Unit cost raw material ($B$14)</a:t>
                </a:r>
              </a:p>
            </c:rich>
          </c:tx>
          <c:layout/>
          <c:overlay val="0"/>
        </c:title>
        <c:numFmt formatCode="&quot;$&quot;#,##0.00;\-&quot;$&quot;#,##0.00" sourceLinked="1"/>
        <c:majorTickMark val="out"/>
        <c:minorTickMark val="none"/>
        <c:tickLblPos val="nextTo"/>
        <c:crossAx val="442979000"/>
        <c:crosses val="autoZero"/>
        <c:auto val="1"/>
        <c:lblAlgn val="ctr"/>
        <c:lblOffset val="100"/>
        <c:noMultiLvlLbl val="0"/>
      </c:catAx>
      <c:valAx>
        <c:axId val="4429790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429786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16</xdr:row>
      <xdr:rowOff>47625</xdr:rowOff>
    </xdr:from>
    <xdr:to>
      <xdr:col>18</xdr:col>
      <xdr:colOff>0</xdr:colOff>
      <xdr:row>33</xdr:row>
      <xdr:rowOff>152400</xdr:rowOff>
    </xdr:to>
    <xdr:graphicFrame macro="">
      <xdr:nvGraphicFramePr>
        <xdr:cNvPr id="2" name="STS_1_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4</xdr:row>
      <xdr:rowOff>0</xdr:rowOff>
    </xdr:from>
    <xdr:to>
      <xdr:col>8</xdr:col>
      <xdr:colOff>251460</xdr:colOff>
      <xdr:row>9</xdr:row>
      <xdr:rowOff>53339</xdr:rowOff>
    </xdr:to>
    <xdr:sp macro="" textlink="">
      <xdr:nvSpPr>
        <xdr:cNvPr id="4" name="TextBox 3"/>
        <xdr:cNvSpPr txBox="1"/>
      </xdr:nvSpPr>
      <xdr:spPr>
        <a:xfrm>
          <a:off x="2438400" y="1280160"/>
          <a:ext cx="2689860" cy="967739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When the unit price of raw material increases to some value between $5.50 and $5.75, it is better to produce the raw material rather than purchase it.</a:t>
          </a:r>
        </a:p>
      </xdr:txBody>
    </xdr:sp>
    <xdr:clientData/>
  </xdr:twoCellAnchor>
  <xdr:twoCellAnchor>
    <xdr:from>
      <xdr:col>12</xdr:col>
      <xdr:colOff>0</xdr:colOff>
      <xdr:row>3</xdr:row>
      <xdr:rowOff>0</xdr:rowOff>
    </xdr:from>
    <xdr:to>
      <xdr:col>16</xdr:col>
      <xdr:colOff>0</xdr:colOff>
      <xdr:row>4</xdr:row>
      <xdr:rowOff>30480</xdr:rowOff>
    </xdr:to>
    <xdr:sp macro="" textlink="">
      <xdr:nvSpPr>
        <xdr:cNvPr id="5" name="TextBox 4"/>
        <xdr:cNvSpPr txBox="1"/>
      </xdr:nvSpPr>
      <xdr:spPr>
        <a:xfrm>
          <a:off x="7315200" y="548640"/>
          <a:ext cx="2438400" cy="762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When you select an output from the dropdown list in cell $K$4, the chart will adapt to that output.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34"/>
  <sheetViews>
    <sheetView tabSelected="1" workbookViewId="0"/>
  </sheetViews>
  <sheetFormatPr defaultColWidth="9.109375" defaultRowHeight="14.4" x14ac:dyDescent="0.3"/>
  <cols>
    <col min="1" max="1" width="35.44140625" style="2" customWidth="1"/>
    <col min="2" max="16384" width="9.109375" style="2"/>
  </cols>
  <sheetData>
    <row r="1" spans="1:7" x14ac:dyDescent="0.3">
      <c r="A1" s="1" t="s">
        <v>27</v>
      </c>
      <c r="F1" s="1" t="s">
        <v>28</v>
      </c>
    </row>
    <row r="2" spans="1:7" x14ac:dyDescent="0.3">
      <c r="F2" s="3" t="s">
        <v>19</v>
      </c>
      <c r="G2" s="3" t="s">
        <v>29</v>
      </c>
    </row>
    <row r="3" spans="1:7" x14ac:dyDescent="0.3">
      <c r="A3" s="2" t="s">
        <v>0</v>
      </c>
      <c r="F3" s="3" t="s">
        <v>10</v>
      </c>
      <c r="G3" s="3" t="s">
        <v>30</v>
      </c>
    </row>
    <row r="4" spans="1:7" s="4" customFormat="1" x14ac:dyDescent="0.3">
      <c r="B4" s="4" t="s">
        <v>1</v>
      </c>
      <c r="C4" s="4" t="s">
        <v>2</v>
      </c>
      <c r="F4" s="5" t="s">
        <v>24</v>
      </c>
      <c r="G4" s="5" t="s">
        <v>31</v>
      </c>
    </row>
    <row r="5" spans="1:7" x14ac:dyDescent="0.3">
      <c r="B5" s="6">
        <v>11</v>
      </c>
      <c r="C5" s="6">
        <v>23</v>
      </c>
      <c r="F5" s="3" t="s">
        <v>18</v>
      </c>
      <c r="G5" s="3" t="s">
        <v>32</v>
      </c>
    </row>
    <row r="7" spans="1:7" x14ac:dyDescent="0.3">
      <c r="A7" s="2" t="s">
        <v>3</v>
      </c>
      <c r="F7" s="1"/>
    </row>
    <row r="8" spans="1:7" x14ac:dyDescent="0.3">
      <c r="B8" s="4" t="s">
        <v>1</v>
      </c>
      <c r="C8" s="4" t="s">
        <v>2</v>
      </c>
      <c r="F8" s="7"/>
      <c r="G8" s="8"/>
    </row>
    <row r="9" spans="1:7" x14ac:dyDescent="0.3">
      <c r="A9" s="2" t="s">
        <v>4</v>
      </c>
      <c r="B9" s="9">
        <v>2</v>
      </c>
      <c r="C9" s="9">
        <v>0</v>
      </c>
      <c r="F9" s="7"/>
      <c r="G9" s="8"/>
    </row>
    <row r="10" spans="1:7" x14ac:dyDescent="0.3">
      <c r="A10" s="2" t="s">
        <v>5</v>
      </c>
      <c r="B10" s="9">
        <v>0</v>
      </c>
      <c r="C10" s="9">
        <v>2</v>
      </c>
      <c r="F10" s="7"/>
      <c r="G10" s="8"/>
    </row>
    <row r="11" spans="1:7" x14ac:dyDescent="0.3">
      <c r="A11" s="2" t="s">
        <v>6</v>
      </c>
      <c r="B11" s="9">
        <v>1</v>
      </c>
      <c r="C11" s="9">
        <v>2</v>
      </c>
      <c r="F11" s="7"/>
      <c r="G11" s="8"/>
    </row>
    <row r="12" spans="1:7" x14ac:dyDescent="0.3">
      <c r="A12" s="2" t="s">
        <v>7</v>
      </c>
      <c r="B12" s="9">
        <v>0</v>
      </c>
      <c r="C12" s="9">
        <v>1</v>
      </c>
      <c r="F12" s="7"/>
      <c r="G12" s="8"/>
    </row>
    <row r="13" spans="1:7" x14ac:dyDescent="0.3">
      <c r="F13" s="7"/>
      <c r="G13" s="8"/>
    </row>
    <row r="14" spans="1:7" x14ac:dyDescent="0.3">
      <c r="A14" s="2" t="s">
        <v>8</v>
      </c>
      <c r="B14" s="6">
        <v>5</v>
      </c>
      <c r="F14" s="7"/>
      <c r="G14" s="8"/>
    </row>
    <row r="15" spans="1:7" x14ac:dyDescent="0.3">
      <c r="F15" s="7"/>
      <c r="G15" s="8"/>
    </row>
    <row r="16" spans="1:7" x14ac:dyDescent="0.3">
      <c r="A16" s="2" t="s">
        <v>9</v>
      </c>
      <c r="B16" s="9">
        <v>2</v>
      </c>
      <c r="F16" s="7"/>
      <c r="G16" s="8"/>
    </row>
    <row r="17" spans="1:7" x14ac:dyDescent="0.3">
      <c r="F17" s="7"/>
      <c r="G17" s="8"/>
    </row>
    <row r="18" spans="1:7" x14ac:dyDescent="0.3">
      <c r="A18" s="2" t="s">
        <v>10</v>
      </c>
    </row>
    <row r="19" spans="1:7" x14ac:dyDescent="0.3">
      <c r="A19" s="2" t="s">
        <v>11</v>
      </c>
      <c r="B19" s="10">
        <v>650</v>
      </c>
    </row>
    <row r="20" spans="1:7" x14ac:dyDescent="0.3">
      <c r="A20" s="2" t="s">
        <v>12</v>
      </c>
      <c r="B20" s="10">
        <v>250</v>
      </c>
    </row>
    <row r="21" spans="1:7" x14ac:dyDescent="0.3">
      <c r="A21" s="2" t="s">
        <v>13</v>
      </c>
      <c r="B21" s="10">
        <v>1150</v>
      </c>
    </row>
    <row r="22" spans="1:7" x14ac:dyDescent="0.3">
      <c r="A22" s="2" t="s">
        <v>14</v>
      </c>
      <c r="B22" s="10">
        <v>0</v>
      </c>
    </row>
    <row r="24" spans="1:7" x14ac:dyDescent="0.3">
      <c r="A24" s="2" t="s">
        <v>15</v>
      </c>
      <c r="B24" s="4" t="s">
        <v>18</v>
      </c>
      <c r="C24" s="4"/>
      <c r="D24" s="4" t="s">
        <v>19</v>
      </c>
    </row>
    <row r="25" spans="1:7" x14ac:dyDescent="0.3">
      <c r="A25" s="2" t="s">
        <v>4</v>
      </c>
      <c r="B25" s="2">
        <f>B19*B9+B22*B16</f>
        <v>1300</v>
      </c>
      <c r="C25" s="11" t="s">
        <v>20</v>
      </c>
      <c r="D25" s="9">
        <v>1300</v>
      </c>
    </row>
    <row r="26" spans="1:7" x14ac:dyDescent="0.3">
      <c r="A26" s="2" t="s">
        <v>5</v>
      </c>
      <c r="B26" s="2">
        <f>B20*C10</f>
        <v>500</v>
      </c>
      <c r="C26" s="11" t="s">
        <v>20</v>
      </c>
      <c r="D26" s="9">
        <v>500</v>
      </c>
    </row>
    <row r="27" spans="1:7" x14ac:dyDescent="0.3">
      <c r="A27" s="2" t="s">
        <v>6</v>
      </c>
      <c r="B27" s="2">
        <f>B19*B11+B20*C11</f>
        <v>1150</v>
      </c>
      <c r="C27" s="11" t="s">
        <v>20</v>
      </c>
      <c r="D27" s="2">
        <f>SUM(B21:B22)</f>
        <v>1150</v>
      </c>
    </row>
    <row r="28" spans="1:7" x14ac:dyDescent="0.3">
      <c r="A28" s="2" t="s">
        <v>16</v>
      </c>
      <c r="B28" s="2">
        <f>B20*C12</f>
        <v>250</v>
      </c>
      <c r="C28" s="11" t="s">
        <v>20</v>
      </c>
      <c r="D28" s="2">
        <f>B19</f>
        <v>650</v>
      </c>
    </row>
    <row r="30" spans="1:7" x14ac:dyDescent="0.3">
      <c r="A30" s="2" t="s">
        <v>17</v>
      </c>
    </row>
    <row r="31" spans="1:7" x14ac:dyDescent="0.3">
      <c r="A31" s="2" t="s">
        <v>21</v>
      </c>
      <c r="B31" s="12">
        <f>B5*(B19-B28)</f>
        <v>4400</v>
      </c>
    </row>
    <row r="32" spans="1:7" x14ac:dyDescent="0.3">
      <c r="A32" s="2" t="s">
        <v>22</v>
      </c>
      <c r="B32" s="12">
        <f>C5*B20</f>
        <v>5750</v>
      </c>
    </row>
    <row r="33" spans="1:2" x14ac:dyDescent="0.3">
      <c r="A33" s="2" t="s">
        <v>23</v>
      </c>
      <c r="B33" s="12">
        <f>B14*B21</f>
        <v>5750</v>
      </c>
    </row>
    <row r="34" spans="1:2" x14ac:dyDescent="0.3">
      <c r="A34" s="2" t="s">
        <v>24</v>
      </c>
      <c r="B34" s="13">
        <f>SUM(B31:B32)-B33</f>
        <v>4400</v>
      </c>
    </row>
  </sheetData>
  <phoneticPr fontId="0" type="noConversion"/>
  <pageMargins left="0.75" right="0.75" top="1" bottom="1" header="0.5" footer="0.5"/>
  <pageSetup paperSize="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B15"/>
  <sheetViews>
    <sheetView workbookViewId="0"/>
  </sheetViews>
  <sheetFormatPr defaultRowHeight="14.4" x14ac:dyDescent="0.3"/>
  <sheetData>
    <row r="1" spans="1:2" x14ac:dyDescent="0.3">
      <c r="A1">
        <v>1</v>
      </c>
    </row>
    <row r="2" spans="1:2" x14ac:dyDescent="0.3">
      <c r="A2" t="s">
        <v>25</v>
      </c>
    </row>
    <row r="3" spans="1:2" x14ac:dyDescent="0.3">
      <c r="A3">
        <v>1</v>
      </c>
    </row>
    <row r="4" spans="1:2" x14ac:dyDescent="0.3">
      <c r="A4">
        <v>5</v>
      </c>
    </row>
    <row r="5" spans="1:2" x14ac:dyDescent="0.3">
      <c r="A5">
        <v>7</v>
      </c>
    </row>
    <row r="6" spans="1:2" x14ac:dyDescent="0.3">
      <c r="A6">
        <v>0.25</v>
      </c>
    </row>
    <row r="8" spans="1:2" x14ac:dyDescent="0.3">
      <c r="A8" s="14"/>
      <c r="B8" s="14"/>
    </row>
    <row r="9" spans="1:2" x14ac:dyDescent="0.3">
      <c r="A9" t="s">
        <v>26</v>
      </c>
    </row>
    <row r="10" spans="1:2" x14ac:dyDescent="0.3">
      <c r="A10" t="s">
        <v>33</v>
      </c>
    </row>
    <row r="15" spans="1:2" x14ac:dyDescent="0.3">
      <c r="B15" s="1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K13"/>
  <sheetViews>
    <sheetView workbookViewId="0"/>
  </sheetViews>
  <sheetFormatPr defaultRowHeight="14.4" x14ac:dyDescent="0.3"/>
  <sheetData>
    <row r="1" spans="1:11" x14ac:dyDescent="0.3">
      <c r="A1" s="15" t="s">
        <v>34</v>
      </c>
      <c r="K1" s="18" t="str">
        <f>CONCATENATE("Sensitivity of ",$K$4," to ","Unit cost raw material")</f>
        <v>Sensitivity of Decisions_3 to Unit cost raw material</v>
      </c>
    </row>
    <row r="3" spans="1:11" x14ac:dyDescent="0.3">
      <c r="A3" t="s">
        <v>35</v>
      </c>
      <c r="K3" t="s">
        <v>38</v>
      </c>
    </row>
    <row r="4" spans="1:11" ht="57.6" x14ac:dyDescent="0.3">
      <c r="B4" s="16" t="s">
        <v>36</v>
      </c>
      <c r="C4" s="16" t="s">
        <v>37</v>
      </c>
      <c r="J4" s="18">
        <f>MATCH($K$4,OutputAddresses,0)</f>
        <v>1</v>
      </c>
      <c r="K4" s="17" t="s">
        <v>36</v>
      </c>
    </row>
    <row r="5" spans="1:11" x14ac:dyDescent="0.3">
      <c r="A5" s="26">
        <v>5</v>
      </c>
      <c r="B5" s="19">
        <v>1150</v>
      </c>
      <c r="C5" s="20">
        <v>0</v>
      </c>
      <c r="K5">
        <f>INDEX(OutputValues,1,$J$4)</f>
        <v>1150</v>
      </c>
    </row>
    <row r="6" spans="1:11" x14ac:dyDescent="0.3">
      <c r="A6" s="26">
        <v>5.25</v>
      </c>
      <c r="B6" s="21">
        <v>1150</v>
      </c>
      <c r="C6" s="22">
        <v>0</v>
      </c>
      <c r="K6">
        <f>INDEX(OutputValues,2,$J$4)</f>
        <v>1150</v>
      </c>
    </row>
    <row r="7" spans="1:11" x14ac:dyDescent="0.3">
      <c r="A7" s="26">
        <v>5.5</v>
      </c>
      <c r="B7" s="21">
        <v>1150</v>
      </c>
      <c r="C7" s="22">
        <v>0</v>
      </c>
      <c r="K7">
        <f>INDEX(OutputValues,3,$J$4)</f>
        <v>1150</v>
      </c>
    </row>
    <row r="8" spans="1:11" x14ac:dyDescent="0.3">
      <c r="A8" s="26">
        <v>5.75</v>
      </c>
      <c r="B8" s="21">
        <v>350</v>
      </c>
      <c r="C8" s="25">
        <v>399.99999999966417</v>
      </c>
      <c r="K8">
        <f>INDEX(OutputValues,4,$J$4)</f>
        <v>350</v>
      </c>
    </row>
    <row r="9" spans="1:11" x14ac:dyDescent="0.3">
      <c r="A9" s="26">
        <v>6</v>
      </c>
      <c r="B9" s="21">
        <v>0</v>
      </c>
      <c r="C9" s="22">
        <v>487.50000000036533</v>
      </c>
      <c r="K9">
        <f>INDEX(OutputValues,5,$J$4)</f>
        <v>0</v>
      </c>
    </row>
    <row r="10" spans="1:11" x14ac:dyDescent="0.3">
      <c r="A10" s="26">
        <v>6.25</v>
      </c>
      <c r="B10" s="21">
        <v>0</v>
      </c>
      <c r="C10" s="22">
        <v>487.5</v>
      </c>
      <c r="K10">
        <f>INDEX(OutputValues,6,$J$4)</f>
        <v>0</v>
      </c>
    </row>
    <row r="11" spans="1:11" x14ac:dyDescent="0.3">
      <c r="A11" s="26">
        <v>6.5</v>
      </c>
      <c r="B11" s="21">
        <v>0</v>
      </c>
      <c r="C11" s="22">
        <v>487.5</v>
      </c>
      <c r="K11">
        <f>INDEX(OutputValues,7,$J$4)</f>
        <v>0</v>
      </c>
    </row>
    <row r="12" spans="1:11" x14ac:dyDescent="0.3">
      <c r="A12" s="26">
        <v>6.75</v>
      </c>
      <c r="B12" s="21">
        <v>0</v>
      </c>
      <c r="C12" s="22">
        <v>487.5</v>
      </c>
      <c r="K12">
        <f>INDEX(OutputValues,8,$J$4)</f>
        <v>0</v>
      </c>
    </row>
    <row r="13" spans="1:11" x14ac:dyDescent="0.3">
      <c r="A13" s="26">
        <v>7</v>
      </c>
      <c r="B13" s="23">
        <v>0</v>
      </c>
      <c r="C13" s="24">
        <v>487.5</v>
      </c>
      <c r="K13">
        <f>INDEX(OutputValues,9,$J$4)</f>
        <v>0</v>
      </c>
    </row>
  </sheetData>
  <dataValidations count="1">
    <dataValidation type="list" allowBlank="1" showInputMessage="1" showErrorMessage="1" sqref="K4">
      <formula1>OutputAddresses</formula1>
    </dataValidation>
  </dataValidation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HeadingPairs>
  <TitlesOfParts>
    <vt:vector size="10" baseType="lpstr">
      <vt:lpstr>Model</vt:lpstr>
      <vt:lpstr>STS_1</vt:lpstr>
      <vt:lpstr>Available</vt:lpstr>
      <vt:lpstr>STS_1!ChartData</vt:lpstr>
      <vt:lpstr>Decisions</vt:lpstr>
      <vt:lpstr>STS_1!InputValues</vt:lpstr>
      <vt:lpstr>STS_1!OutputAddresses</vt:lpstr>
      <vt:lpstr>STS_1!OutputValues</vt:lpstr>
      <vt:lpstr>Profit</vt:lpstr>
      <vt:lpstr>Used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2000-06-23T16:25:37Z</dcterms:created>
  <dcterms:modified xsi:type="dcterms:W3CDTF">2014-03-09T19:03:19Z</dcterms:modified>
</cp:coreProperties>
</file>